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ryan\MEPRD Dropbox\Websites\MEPRD\"/>
    </mc:Choice>
  </mc:AlternateContent>
  <bookViews>
    <workbookView xWindow="0" yWindow="0" windowWidth="19200" windowHeight="12180"/>
  </bookViews>
  <sheets>
    <sheet name="Start Here" sheetId="4" r:id="rId1"/>
    <sheet name="Standard Applicants" sheetId="2" r:id="rId2"/>
    <sheet name="Rural &amp; Disadvantaged" sheetId="1" r:id="rId3"/>
    <sheet name="% Calculators" sheetId="3" r:id="rId4"/>
  </sheets>
  <definedNames>
    <definedName name="_xlnm.Print_Area" localSheetId="3">'% Calculators'!$B$2:$L$20</definedName>
    <definedName name="_xlnm.Print_Area" localSheetId="2">'Rural &amp; Disadvantaged'!$B$2:$F$24</definedName>
    <definedName name="_xlnm.Print_Area" localSheetId="1">'Standard Applicants'!$B$2:$F$24</definedName>
    <definedName name="_xlnm.Print_Area" localSheetId="0">'Start Here'!$C$3:$L$19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3" l="1"/>
  <c r="K18" i="3"/>
  <c r="K8" i="3"/>
  <c r="D12" i="2" l="1"/>
  <c r="F12" i="2" s="1"/>
  <c r="E8" i="2"/>
  <c r="E7" i="2"/>
  <c r="D13" i="2" l="1"/>
  <c r="F13" i="2" s="1"/>
  <c r="E12" i="2"/>
  <c r="E8" i="1"/>
  <c r="E7" i="1"/>
  <c r="E13" i="2" l="1"/>
  <c r="D12" i="1"/>
  <c r="F12" i="1" s="1"/>
  <c r="E12" i="1" l="1"/>
  <c r="D13" i="1"/>
  <c r="F13" i="1" s="1"/>
  <c r="E13" i="1" l="1"/>
</calcChain>
</file>

<file path=xl/sharedStrings.xml><?xml version="1.0" encoding="utf-8"?>
<sst xmlns="http://schemas.openxmlformats.org/spreadsheetml/2006/main" count="77" uniqueCount="49">
  <si>
    <t>% of Total</t>
  </si>
  <si>
    <t>$ Amount</t>
  </si>
  <si>
    <t>Step 1.</t>
  </si>
  <si>
    <t>Step 2.</t>
  </si>
  <si>
    <t>Step 3.</t>
  </si>
  <si>
    <t>METRO EAST PARK AND RECREATION DISTRICT</t>
  </si>
  <si>
    <t>The maximum MEPRD award based on the information shown above is:</t>
  </si>
  <si>
    <t>FOLLOW THE STEPS BELOW.</t>
  </si>
  <si>
    <t>Notes about how we got to the figures shown to the left.</t>
  </si>
  <si>
    <t>Enter the total eligible project cost here &gt; &gt; &gt; &gt; &gt; &gt; &gt; &gt; &gt; &gt; &gt; &gt; &gt; &gt;</t>
  </si>
  <si>
    <t>Enter the total of all federal, state and local government grants (excluding MEPRD's grant) here &gt; &gt; &gt; &gt; &gt; &gt; &gt; &gt; &gt; &gt; &gt; &gt; &gt; &gt; &gt; &gt; &gt; &gt; &gt;</t>
  </si>
  <si>
    <t>See figures, percentages and explanations below.</t>
  </si>
  <si>
    <t>The minimum required local match based on the information shown above is shown to the right. Note that non-public monetary grants and non-public monetary donations may be used to satisfy this amount.</t>
  </si>
  <si>
    <t>The calculator shown above is for Rural and Disadvantaged Applicants only.</t>
  </si>
  <si>
    <t>The calculator shown above is for Standard Applicants only.</t>
  </si>
  <si>
    <t>Standard applicants should click on the Purple spreadsheet tab seen below.</t>
  </si>
  <si>
    <t>?</t>
  </si>
  <si>
    <t>Answer:</t>
  </si>
  <si>
    <t>is</t>
  </si>
  <si>
    <t>Generic Percentage Calculators</t>
  </si>
  <si>
    <t>% of what ?</t>
  </si>
  <si>
    <t xml:space="preserve">What is   </t>
  </si>
  <si>
    <t>(STANDARD APPLICANT GRANT CALCULATION HELPER)</t>
  </si>
  <si>
    <t>(RURAL &amp; DISADVANTAGED APPLICANT GRANT CALCULATION HELPER)</t>
  </si>
  <si>
    <t>IMPORTANT NOTES</t>
  </si>
  <si>
    <t>Rural and Disadvantaged applicants should click on the Orange spreadsheet tab seen below.</t>
  </si>
  <si>
    <t>Click the Blue tab below to use MEPRD's generic percentage calculators.</t>
  </si>
  <si>
    <t>$</t>
  </si>
  <si>
    <t>Insert generic scenarios in any of the three percentage calculators shown below.</t>
  </si>
  <si>
    <t>Example: 40% of $250,000 is what? Answer: $100,000</t>
  </si>
  <si>
    <t>Example: $100,000 is what percentage of $250,000? Answer = 40%</t>
  </si>
  <si>
    <t>Example: $100,000 is 40% of what: $250,000</t>
  </si>
  <si>
    <t>is what % of $</t>
  </si>
  <si>
    <t>%       of          $</t>
  </si>
  <si>
    <t>QUESTIONS?</t>
  </si>
  <si>
    <t>Call Metro East Park and Recreation District at 618-346-4905.</t>
  </si>
  <si>
    <t>Who is the spreadsheet for?</t>
  </si>
  <si>
    <t>How is the spreadsheet helpful?</t>
  </si>
  <si>
    <t>Which spreadsheet do I use?</t>
  </si>
  <si>
    <t>Standard Applicants should use the Standard Applicants calculator.</t>
  </si>
  <si>
    <t>Rural and Disadvantage applicants should use the Rural and Disadvantaged calculator.</t>
  </si>
  <si>
    <t>Any applicant wishing to compute generic percentage calculations should use the % Calculators tab.</t>
  </si>
  <si>
    <t>What if I have questions?</t>
  </si>
  <si>
    <t>Contact MEPRD at 618-346-4905.</t>
  </si>
  <si>
    <t xml:space="preserve">Applicants have the ability to quickly enter funding scenarios and see if/how different scenarios impact MEPRD's grant award. </t>
  </si>
  <si>
    <t>Please notify MEPRD at 618-346-4905 if you encounter any issues with this calculator.</t>
  </si>
  <si>
    <t>This calculator is for informational purposes only.</t>
  </si>
  <si>
    <t>This spreadsheet was created to help applicants wishing to apply for MEPRD's Park and Trail Grant Program.</t>
  </si>
  <si>
    <t>Welcome to Metro East Park and Recreation District's Grant Calculations Helper.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</si>
</sst>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6" fillId="0" borderId="1" xfId="0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5" fontId="0" fillId="0" borderId="10" xfId="1" applyNumberFormat="1" applyFont="1" applyFill="1" applyBorder="1" applyAlignment="1" applyProtection="1">
      <alignment horizontal="center" vertical="center"/>
      <protection locked="0"/>
    </xf>
    <xf numFmtId="5" fontId="0" fillId="0" borderId="8" xfId="1" applyNumberFormat="1" applyFont="1" applyFill="1" applyBorder="1" applyAlignment="1" applyProtection="1">
      <alignment horizontal="center" vertical="center"/>
      <protection locked="0"/>
    </xf>
    <xf numFmtId="5" fontId="0" fillId="0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3" fillId="0" borderId="0" xfId="0" applyFont="1" applyAlignment="1" applyProtection="1">
      <alignment horizontal="center"/>
    </xf>
    <xf numFmtId="0" fontId="0" fillId="2" borderId="3" xfId="0" applyFont="1" applyFill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 wrapText="1"/>
    </xf>
    <xf numFmtId="0" fontId="0" fillId="0" borderId="0" xfId="0" applyAlignment="1" applyProtection="1"/>
    <xf numFmtId="0" fontId="0" fillId="6" borderId="5" xfId="0" applyFill="1" applyBorder="1" applyProtection="1"/>
    <xf numFmtId="0" fontId="0" fillId="6" borderId="1" xfId="0" applyFill="1" applyBorder="1" applyAlignment="1" applyProtection="1">
      <alignment horizontal="left" indent="1"/>
    </xf>
    <xf numFmtId="9" fontId="0" fillId="6" borderId="6" xfId="2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0" fillId="6" borderId="5" xfId="0" applyFill="1" applyBorder="1" applyAlignment="1" applyProtection="1">
      <alignment vertical="center"/>
    </xf>
    <xf numFmtId="0" fontId="0" fillId="6" borderId="1" xfId="0" applyFill="1" applyBorder="1" applyAlignment="1" applyProtection="1">
      <alignment horizontal="left" vertical="center" wrapText="1" indent="1"/>
    </xf>
    <xf numFmtId="9" fontId="0" fillId="6" borderId="9" xfId="2" applyFont="1" applyFill="1" applyBorder="1" applyAlignment="1" applyProtection="1">
      <alignment horizontal="center" vertical="center"/>
    </xf>
    <xf numFmtId="0" fontId="0" fillId="6" borderId="7" xfId="0" applyFill="1" applyBorder="1" applyProtection="1"/>
    <xf numFmtId="0" fontId="0" fillId="6" borderId="9" xfId="0" applyFill="1" applyBorder="1" applyAlignment="1" applyProtection="1">
      <alignment horizontal="left" indent="1"/>
    </xf>
    <xf numFmtId="164" fontId="0" fillId="0" borderId="0" xfId="1" applyNumberFormat="1" applyFont="1" applyFill="1" applyBorder="1" applyProtection="1"/>
    <xf numFmtId="9" fontId="0" fillId="0" borderId="0" xfId="2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left" indent="1"/>
    </xf>
    <xf numFmtId="0" fontId="2" fillId="0" borderId="0" xfId="0" applyFont="1" applyFill="1" applyBorder="1" applyProtection="1"/>
    <xf numFmtId="0" fontId="0" fillId="2" borderId="12" xfId="0" applyFont="1" applyFill="1" applyBorder="1" applyAlignment="1" applyProtection="1">
      <alignment horizontal="center"/>
    </xf>
    <xf numFmtId="0" fontId="0" fillId="2" borderId="3" xfId="0" applyFont="1" applyFill="1" applyBorder="1" applyAlignment="1" applyProtection="1">
      <alignment horizontal="center" wrapText="1"/>
    </xf>
    <xf numFmtId="0" fontId="0" fillId="2" borderId="4" xfId="0" applyFill="1" applyBorder="1" applyAlignment="1" applyProtection="1">
      <alignment horizontal="left" indent="1"/>
    </xf>
    <xf numFmtId="0" fontId="0" fillId="0" borderId="0" xfId="0" applyFill="1" applyProtection="1"/>
    <xf numFmtId="5" fontId="0" fillId="6" borderId="10" xfId="1" applyNumberFormat="1" applyFont="1" applyFill="1" applyBorder="1" applyAlignment="1" applyProtection="1">
      <alignment horizontal="center" vertical="center"/>
    </xf>
    <xf numFmtId="9" fontId="0" fillId="6" borderId="1" xfId="2" applyFont="1" applyFill="1" applyBorder="1" applyAlignment="1" applyProtection="1">
      <alignment horizontal="center" vertical="center"/>
    </xf>
    <xf numFmtId="0" fontId="4" fillId="6" borderId="6" xfId="0" applyFont="1" applyFill="1" applyBorder="1" applyAlignment="1" applyProtection="1">
      <alignment horizontal="left" indent="1"/>
    </xf>
    <xf numFmtId="5" fontId="0" fillId="6" borderId="8" xfId="1" applyNumberFormat="1" applyFont="1" applyFill="1" applyBorder="1" applyAlignment="1" applyProtection="1">
      <alignment horizontal="center" vertical="center"/>
    </xf>
    <xf numFmtId="9" fontId="0" fillId="6" borderId="8" xfId="2" applyFont="1" applyFill="1" applyBorder="1" applyAlignment="1" applyProtection="1">
      <alignment horizontal="center" vertical="center"/>
    </xf>
    <xf numFmtId="0" fontId="4" fillId="6" borderId="9" xfId="0" applyFont="1" applyFill="1" applyBorder="1" applyAlignment="1" applyProtection="1">
      <alignment horizontal="left" vertical="center" indent="1"/>
    </xf>
    <xf numFmtId="9" fontId="0" fillId="0" borderId="0" xfId="2" applyFont="1" applyAlignment="1" applyProtection="1">
      <alignment horizontal="center"/>
    </xf>
    <xf numFmtId="0" fontId="3" fillId="0" borderId="0" xfId="0" applyFont="1" applyAlignment="1" applyProtection="1"/>
    <xf numFmtId="5" fontId="0" fillId="6" borderId="1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Protection="1"/>
    <xf numFmtId="0" fontId="5" fillId="0" borderId="0" xfId="0" applyFont="1" applyProtection="1"/>
    <xf numFmtId="0" fontId="7" fillId="0" borderId="0" xfId="0" applyFont="1" applyAlignment="1" applyProtection="1">
      <alignment horizontal="center"/>
    </xf>
    <xf numFmtId="0" fontId="5" fillId="5" borderId="26" xfId="0" applyFont="1" applyFill="1" applyBorder="1" applyProtection="1"/>
    <xf numFmtId="0" fontId="5" fillId="5" borderId="27" xfId="0" applyFont="1" applyFill="1" applyBorder="1" applyProtection="1"/>
    <xf numFmtId="0" fontId="5" fillId="5" borderId="27" xfId="0" applyFont="1" applyFill="1" applyBorder="1" applyAlignment="1" applyProtection="1">
      <alignment horizontal="center"/>
    </xf>
    <xf numFmtId="0" fontId="5" fillId="5" borderId="22" xfId="0" applyFont="1" applyFill="1" applyBorder="1" applyProtection="1"/>
    <xf numFmtId="0" fontId="5" fillId="0" borderId="0" xfId="0" applyFont="1" applyBorder="1" applyProtection="1"/>
    <xf numFmtId="0" fontId="5" fillId="5" borderId="23" xfId="0" applyFont="1" applyFill="1" applyBorder="1" applyProtection="1"/>
    <xf numFmtId="0" fontId="5" fillId="5" borderId="0" xfId="0" applyFont="1" applyFill="1" applyBorder="1" applyProtection="1"/>
    <xf numFmtId="0" fontId="5" fillId="5" borderId="0" xfId="0" applyFont="1" applyFill="1" applyBorder="1" applyAlignment="1" applyProtection="1">
      <alignment horizontal="right"/>
    </xf>
    <xf numFmtId="0" fontId="5" fillId="5" borderId="0" xfId="0" applyFont="1" applyFill="1" applyBorder="1" applyAlignment="1" applyProtection="1">
      <alignment horizontal="left"/>
    </xf>
    <xf numFmtId="7" fontId="5" fillId="5" borderId="20" xfId="1" applyNumberFormat="1" applyFont="1" applyFill="1" applyBorder="1" applyAlignment="1" applyProtection="1">
      <alignment horizontal="center"/>
    </xf>
    <xf numFmtId="0" fontId="5" fillId="5" borderId="24" xfId="0" applyFont="1" applyFill="1" applyBorder="1" applyProtection="1"/>
    <xf numFmtId="0" fontId="5" fillId="5" borderId="25" xfId="0" applyFont="1" applyFill="1" applyBorder="1" applyProtection="1"/>
    <xf numFmtId="0" fontId="5" fillId="5" borderId="20" xfId="0" applyFont="1" applyFill="1" applyBorder="1" applyProtection="1"/>
    <xf numFmtId="0" fontId="5" fillId="5" borderId="20" xfId="0" applyFont="1" applyFill="1" applyBorder="1" applyAlignment="1" applyProtection="1">
      <alignment horizontal="center"/>
    </xf>
    <xf numFmtId="0" fontId="5" fillId="5" borderId="21" xfId="0" applyFont="1" applyFill="1" applyBorder="1" applyProtection="1"/>
    <xf numFmtId="0" fontId="8" fillId="0" borderId="0" xfId="0" applyFont="1" applyFill="1" applyBorder="1" applyAlignment="1" applyProtection="1">
      <alignment vertical="top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3" borderId="26" xfId="0" applyFont="1" applyFill="1" applyBorder="1" applyProtection="1"/>
    <xf numFmtId="0" fontId="5" fillId="3" borderId="27" xfId="0" applyFont="1" applyFill="1" applyBorder="1" applyProtection="1"/>
    <xf numFmtId="0" fontId="5" fillId="3" borderId="27" xfId="0" applyFont="1" applyFill="1" applyBorder="1" applyAlignment="1" applyProtection="1">
      <alignment horizontal="center"/>
    </xf>
    <xf numFmtId="0" fontId="5" fillId="3" borderId="22" xfId="0" applyFont="1" applyFill="1" applyBorder="1" applyProtection="1"/>
    <xf numFmtId="0" fontId="5" fillId="3" borderId="23" xfId="0" applyFont="1" applyFill="1" applyBorder="1" applyProtection="1"/>
    <xf numFmtId="0" fontId="5" fillId="3" borderId="0" xfId="0" applyFont="1" applyFill="1" applyBorder="1" applyProtection="1"/>
    <xf numFmtId="0" fontId="5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>
      <alignment horizontal="center"/>
    </xf>
    <xf numFmtId="9" fontId="5" fillId="3" borderId="20" xfId="2" applyFont="1" applyFill="1" applyBorder="1" applyAlignment="1" applyProtection="1">
      <alignment horizontal="center"/>
    </xf>
    <xf numFmtId="0" fontId="5" fillId="3" borderId="24" xfId="0" applyFont="1" applyFill="1" applyBorder="1" applyProtection="1"/>
    <xf numFmtId="0" fontId="5" fillId="3" borderId="25" xfId="0" applyFont="1" applyFill="1" applyBorder="1" applyProtection="1"/>
    <xf numFmtId="0" fontId="5" fillId="3" borderId="20" xfId="0" applyFont="1" applyFill="1" applyBorder="1" applyProtection="1"/>
    <xf numFmtId="0" fontId="5" fillId="3" borderId="20" xfId="0" applyFont="1" applyFill="1" applyBorder="1" applyAlignment="1" applyProtection="1">
      <alignment horizontal="center"/>
    </xf>
    <xf numFmtId="0" fontId="5" fillId="3" borderId="21" xfId="0" applyFont="1" applyFill="1" applyBorder="1" applyProtection="1"/>
    <xf numFmtId="0" fontId="5" fillId="4" borderId="26" xfId="0" applyFont="1" applyFill="1" applyBorder="1" applyProtection="1"/>
    <xf numFmtId="0" fontId="5" fillId="4" borderId="27" xfId="0" applyFont="1" applyFill="1" applyBorder="1" applyProtection="1"/>
    <xf numFmtId="0" fontId="5" fillId="4" borderId="27" xfId="0" applyFont="1" applyFill="1" applyBorder="1" applyAlignment="1" applyProtection="1">
      <alignment horizontal="center"/>
    </xf>
    <xf numFmtId="0" fontId="5" fillId="4" borderId="22" xfId="0" applyFont="1" applyFill="1" applyBorder="1" applyProtection="1"/>
    <xf numFmtId="0" fontId="5" fillId="4" borderId="23" xfId="0" applyFont="1" applyFill="1" applyBorder="1" applyProtection="1"/>
    <xf numFmtId="0" fontId="5" fillId="4" borderId="24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center"/>
    </xf>
    <xf numFmtId="0" fontId="5" fillId="4" borderId="0" xfId="0" applyFont="1" applyFill="1" applyBorder="1" applyProtection="1"/>
    <xf numFmtId="7" fontId="5" fillId="4" borderId="20" xfId="1" applyNumberFormat="1" applyFont="1" applyFill="1" applyBorder="1" applyAlignment="1" applyProtection="1">
      <alignment horizontal="center"/>
    </xf>
    <xf numFmtId="0" fontId="5" fillId="4" borderId="24" xfId="0" applyFont="1" applyFill="1" applyBorder="1" applyProtection="1"/>
    <xf numFmtId="0" fontId="5" fillId="4" borderId="25" xfId="0" applyFont="1" applyFill="1" applyBorder="1" applyProtection="1"/>
    <xf numFmtId="0" fontId="5" fillId="4" borderId="20" xfId="0" applyFont="1" applyFill="1" applyBorder="1" applyProtection="1"/>
    <xf numFmtId="0" fontId="5" fillId="4" borderId="20" xfId="0" applyFont="1" applyFill="1" applyBorder="1" applyAlignment="1" applyProtection="1">
      <alignment horizontal="center"/>
    </xf>
    <xf numFmtId="0" fontId="5" fillId="4" borderId="21" xfId="0" applyFont="1" applyFill="1" applyBorder="1" applyProtection="1"/>
    <xf numFmtId="0" fontId="5" fillId="0" borderId="0" xfId="0" applyFont="1" applyAlignment="1" applyProtection="1">
      <alignment horizontal="center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>
      <alignment horizontal="left" vertical="top" indent="1"/>
    </xf>
    <xf numFmtId="0" fontId="9" fillId="0" borderId="0" xfId="0" applyFont="1" applyAlignment="1">
      <alignment vertical="top"/>
    </xf>
    <xf numFmtId="0" fontId="0" fillId="0" borderId="0" xfId="0" applyAlignment="1" applyProtection="1">
      <alignment horizontal="left" indent="1"/>
    </xf>
    <xf numFmtId="0" fontId="0" fillId="0" borderId="0" xfId="0" applyAlignment="1" applyProtection="1">
      <alignment horizontal="left" indent="1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indent="1"/>
    </xf>
    <xf numFmtId="0" fontId="0" fillId="0" borderId="0" xfId="0" applyAlignment="1" applyProtection="1">
      <alignment horizontal="center"/>
    </xf>
    <xf numFmtId="0" fontId="3" fillId="2" borderId="2" xfId="0" applyFont="1" applyFill="1" applyBorder="1" applyAlignment="1" applyProtection="1">
      <alignment horizontal="left" indent="1"/>
    </xf>
    <xf numFmtId="0" fontId="3" fillId="2" borderId="3" xfId="0" applyFont="1" applyFill="1" applyBorder="1" applyAlignment="1" applyProtection="1">
      <alignment horizontal="left" indent="1"/>
    </xf>
    <xf numFmtId="0" fontId="0" fillId="0" borderId="19" xfId="0" applyFont="1" applyFill="1" applyBorder="1" applyAlignment="1" applyProtection="1">
      <alignment horizontal="left"/>
    </xf>
    <xf numFmtId="0" fontId="0" fillId="0" borderId="14" xfId="0" applyFont="1" applyFill="1" applyBorder="1" applyAlignment="1" applyProtection="1">
      <alignment horizontal="left"/>
    </xf>
    <xf numFmtId="0" fontId="0" fillId="6" borderId="15" xfId="0" applyFill="1" applyBorder="1" applyAlignment="1" applyProtection="1">
      <alignment horizontal="left"/>
    </xf>
    <xf numFmtId="0" fontId="0" fillId="6" borderId="16" xfId="0" applyFill="1" applyBorder="1" applyAlignment="1" applyProtection="1">
      <alignment horizontal="left"/>
    </xf>
    <xf numFmtId="0" fontId="0" fillId="6" borderId="7" xfId="0" applyFill="1" applyBorder="1" applyAlignment="1" applyProtection="1">
      <alignment horizontal="left" wrapText="1"/>
    </xf>
    <xf numFmtId="0" fontId="0" fillId="6" borderId="8" xfId="0" applyFill="1" applyBorder="1" applyAlignment="1" applyProtection="1">
      <alignment horizontal="left" wrapText="1"/>
    </xf>
    <xf numFmtId="0" fontId="0" fillId="0" borderId="17" xfId="0" applyFont="1" applyFill="1" applyBorder="1" applyAlignment="1" applyProtection="1">
      <alignment horizontal="center"/>
    </xf>
    <xf numFmtId="0" fontId="0" fillId="0" borderId="18" xfId="0" applyFont="1" applyFill="1" applyBorder="1" applyAlignment="1" applyProtection="1">
      <alignment horizontal="center"/>
    </xf>
    <xf numFmtId="0" fontId="0" fillId="6" borderId="13" xfId="0" applyFill="1" applyBorder="1" applyAlignment="1" applyProtection="1">
      <alignment horizontal="left" wrapText="1"/>
    </xf>
    <xf numFmtId="0" fontId="0" fillId="6" borderId="11" xfId="0" applyFill="1" applyBorder="1" applyAlignment="1" applyProtection="1">
      <alignment horizontal="left" wrapText="1"/>
    </xf>
    <xf numFmtId="0" fontId="7" fillId="0" borderId="0" xfId="0" applyFont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4"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  <dxf>
      <font>
        <b/>
        <i val="0"/>
        <strike val="0"/>
        <color rgb="FFFF0000"/>
      </font>
      <numFmt numFmtId="0" formatCode="General"/>
    </dxf>
  </dxfs>
  <tableStyles count="0" defaultTableStyle="TableStyleMedium2" defaultPivotStyle="PivotStyleLight16"/>
  <colors>
    <mruColors>
      <color rgb="FFCCFFCC"/>
      <color rgb="FFFF00FF"/>
      <color rgb="FFFFFF66"/>
      <color rgb="FFCCFFFF"/>
      <color rgb="FF99FF99"/>
      <color rgb="FF66CCFF"/>
      <color rgb="FF33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C3:K31"/>
  <sheetViews>
    <sheetView showGridLines="0" tabSelected="1" workbookViewId="0">
      <selection sqref="A1:XFD1048576"/>
    </sheetView>
  </sheetViews>
  <sheetFormatPr defaultRowHeight="15" x14ac:dyDescent="0.25"/>
  <cols>
    <col min="2" max="2" width="4.42578125" customWidth="1"/>
    <col min="11" max="11" width="36.140625" customWidth="1"/>
  </cols>
  <sheetData>
    <row r="3" spans="3:11" ht="18.75" x14ac:dyDescent="0.25">
      <c r="C3" s="91" t="s">
        <v>48</v>
      </c>
      <c r="D3" s="89"/>
      <c r="E3" s="89"/>
      <c r="F3" s="89"/>
      <c r="G3" s="89"/>
      <c r="H3" s="89"/>
      <c r="I3" s="89"/>
      <c r="J3" s="89"/>
      <c r="K3" s="89"/>
    </row>
    <row r="4" spans="3:11" x14ac:dyDescent="0.25">
      <c r="C4" s="89"/>
      <c r="D4" s="89"/>
      <c r="E4" s="89"/>
      <c r="F4" s="89"/>
      <c r="G4" s="89"/>
      <c r="H4" s="89"/>
      <c r="I4" s="89"/>
      <c r="J4" s="89"/>
      <c r="K4" s="89"/>
    </row>
    <row r="5" spans="3:11" x14ac:dyDescent="0.25">
      <c r="C5" s="93" t="s">
        <v>36</v>
      </c>
      <c r="D5" s="89"/>
      <c r="E5" s="89"/>
      <c r="F5" s="89"/>
      <c r="G5" s="89"/>
      <c r="H5" s="89"/>
      <c r="I5" s="89"/>
      <c r="J5" s="89"/>
      <c r="K5" s="89"/>
    </row>
    <row r="6" spans="3:11" x14ac:dyDescent="0.25">
      <c r="C6" s="92" t="s">
        <v>47</v>
      </c>
      <c r="D6" s="89"/>
      <c r="E6" s="89"/>
      <c r="F6" s="89"/>
      <c r="G6" s="89"/>
      <c r="H6" s="89"/>
      <c r="I6" s="89"/>
      <c r="J6" s="89"/>
      <c r="K6" s="89"/>
    </row>
    <row r="7" spans="3:11" x14ac:dyDescent="0.25">
      <c r="C7" s="89"/>
      <c r="D7" s="89"/>
      <c r="E7" s="89"/>
      <c r="F7" s="89"/>
      <c r="G7" s="89"/>
      <c r="H7" s="89"/>
      <c r="I7" s="89"/>
      <c r="J7" s="89"/>
      <c r="K7" s="89"/>
    </row>
    <row r="8" spans="3:11" x14ac:dyDescent="0.25">
      <c r="C8" s="93" t="s">
        <v>37</v>
      </c>
      <c r="D8" s="89"/>
      <c r="E8" s="89"/>
      <c r="F8" s="89"/>
      <c r="G8" s="89"/>
      <c r="H8" s="89"/>
      <c r="I8" s="89"/>
      <c r="J8" s="89"/>
      <c r="K8" s="89"/>
    </row>
    <row r="9" spans="3:11" x14ac:dyDescent="0.25">
      <c r="C9" s="92" t="s">
        <v>44</v>
      </c>
      <c r="D9" s="89"/>
      <c r="E9" s="89"/>
      <c r="F9" s="89"/>
      <c r="G9" s="89"/>
      <c r="H9" s="89"/>
      <c r="I9" s="89"/>
      <c r="J9" s="89"/>
      <c r="K9" s="89"/>
    </row>
    <row r="10" spans="3:11" x14ac:dyDescent="0.25">
      <c r="C10" s="89"/>
      <c r="D10" s="89"/>
      <c r="E10" s="89"/>
      <c r="F10" s="89"/>
      <c r="G10" s="89"/>
      <c r="H10" s="89"/>
      <c r="I10" s="89"/>
      <c r="J10" s="89"/>
      <c r="K10" s="89"/>
    </row>
    <row r="11" spans="3:11" x14ac:dyDescent="0.25">
      <c r="C11" s="93" t="s">
        <v>38</v>
      </c>
      <c r="D11" s="89"/>
      <c r="E11" s="89"/>
      <c r="F11" s="89"/>
      <c r="G11" s="89"/>
      <c r="H11" s="89"/>
      <c r="I11" s="89"/>
      <c r="J11" s="89"/>
      <c r="K11" s="89"/>
    </row>
    <row r="12" spans="3:11" x14ac:dyDescent="0.25">
      <c r="C12" s="92" t="s">
        <v>39</v>
      </c>
      <c r="D12" s="89"/>
      <c r="E12" s="89"/>
      <c r="F12" s="89"/>
      <c r="G12" s="89"/>
      <c r="H12" s="89"/>
      <c r="I12" s="89"/>
      <c r="J12" s="89"/>
      <c r="K12" s="89"/>
    </row>
    <row r="13" spans="3:11" x14ac:dyDescent="0.25">
      <c r="C13" s="92" t="s">
        <v>40</v>
      </c>
      <c r="D13" s="89"/>
      <c r="E13" s="89"/>
      <c r="F13" s="89"/>
      <c r="G13" s="89"/>
      <c r="H13" s="89"/>
      <c r="I13" s="89"/>
      <c r="J13" s="89"/>
      <c r="K13" s="89"/>
    </row>
    <row r="14" spans="3:11" x14ac:dyDescent="0.25">
      <c r="C14" s="92" t="s">
        <v>41</v>
      </c>
      <c r="D14" s="89"/>
      <c r="E14" s="89"/>
      <c r="F14" s="89"/>
      <c r="G14" s="89"/>
      <c r="H14" s="89"/>
      <c r="I14" s="89"/>
      <c r="J14" s="89"/>
      <c r="K14" s="89"/>
    </row>
    <row r="15" spans="3:11" x14ac:dyDescent="0.25">
      <c r="C15" s="90"/>
      <c r="D15" s="89"/>
      <c r="E15" s="89"/>
      <c r="F15" s="89"/>
      <c r="G15" s="89"/>
      <c r="H15" s="89"/>
      <c r="I15" s="89"/>
      <c r="J15" s="89"/>
      <c r="K15" s="89"/>
    </row>
    <row r="16" spans="3:11" x14ac:dyDescent="0.25">
      <c r="C16" s="93" t="s">
        <v>42</v>
      </c>
      <c r="D16" s="89"/>
      <c r="E16" s="89"/>
      <c r="F16" s="89"/>
      <c r="G16" s="89"/>
      <c r="H16" s="89"/>
      <c r="I16" s="89"/>
      <c r="J16" s="89"/>
      <c r="K16" s="89"/>
    </row>
    <row r="17" spans="3:11" x14ac:dyDescent="0.25">
      <c r="C17" s="92" t="s">
        <v>43</v>
      </c>
      <c r="D17" s="89"/>
      <c r="E17" s="89"/>
      <c r="F17" s="89"/>
      <c r="G17" s="89"/>
      <c r="H17" s="89"/>
      <c r="I17" s="89"/>
      <c r="J17" s="89"/>
      <c r="K17" s="89"/>
    </row>
    <row r="18" spans="3:11" x14ac:dyDescent="0.25">
      <c r="C18" s="89"/>
      <c r="D18" s="89"/>
      <c r="E18" s="89"/>
      <c r="F18" s="89"/>
      <c r="G18" s="89"/>
      <c r="H18" s="89"/>
      <c r="I18" s="89"/>
      <c r="J18" s="89"/>
      <c r="K18" s="89"/>
    </row>
    <row r="19" spans="3:11" x14ac:dyDescent="0.25">
      <c r="C19" s="89"/>
      <c r="D19" s="89"/>
      <c r="E19" s="89"/>
      <c r="F19" s="89"/>
      <c r="G19" s="89"/>
      <c r="H19" s="89"/>
      <c r="I19" s="89"/>
      <c r="J19" s="89"/>
      <c r="K19" s="89"/>
    </row>
    <row r="20" spans="3:11" x14ac:dyDescent="0.25">
      <c r="C20" s="89"/>
      <c r="D20" s="89"/>
      <c r="E20" s="89"/>
      <c r="F20" s="89"/>
      <c r="G20" s="89"/>
      <c r="H20" s="89"/>
      <c r="I20" s="89"/>
      <c r="J20" s="89"/>
      <c r="K20" s="89"/>
    </row>
    <row r="21" spans="3:11" x14ac:dyDescent="0.25">
      <c r="C21" s="89"/>
      <c r="D21" s="89"/>
      <c r="E21" s="89"/>
      <c r="F21" s="89"/>
      <c r="G21" s="89"/>
      <c r="H21" s="89"/>
      <c r="I21" s="89"/>
      <c r="J21" s="89"/>
      <c r="K21" s="89"/>
    </row>
    <row r="22" spans="3:11" x14ac:dyDescent="0.25">
      <c r="C22" s="89"/>
      <c r="D22" s="89"/>
      <c r="E22" s="89"/>
      <c r="F22" s="89"/>
      <c r="G22" s="89"/>
      <c r="H22" s="89"/>
      <c r="I22" s="89"/>
      <c r="J22" s="89"/>
      <c r="K22" s="89"/>
    </row>
    <row r="23" spans="3:11" x14ac:dyDescent="0.25">
      <c r="C23" s="89"/>
      <c r="D23" s="89"/>
      <c r="E23" s="89"/>
      <c r="F23" s="89"/>
      <c r="G23" s="89"/>
      <c r="H23" s="89"/>
      <c r="I23" s="89"/>
      <c r="J23" s="89"/>
      <c r="K23" s="89"/>
    </row>
    <row r="24" spans="3:11" x14ac:dyDescent="0.25">
      <c r="C24" s="89"/>
      <c r="D24" s="89"/>
      <c r="E24" s="89"/>
      <c r="F24" s="89"/>
      <c r="G24" s="89"/>
      <c r="H24" s="89"/>
      <c r="I24" s="89"/>
      <c r="J24" s="89"/>
      <c r="K24" s="89"/>
    </row>
    <row r="25" spans="3:11" x14ac:dyDescent="0.25">
      <c r="C25" s="89"/>
      <c r="D25" s="89"/>
      <c r="E25" s="89"/>
      <c r="F25" s="89"/>
      <c r="G25" s="89"/>
      <c r="H25" s="89"/>
      <c r="I25" s="89"/>
      <c r="J25" s="89"/>
      <c r="K25" s="89"/>
    </row>
    <row r="26" spans="3:11" x14ac:dyDescent="0.25">
      <c r="C26" s="89"/>
      <c r="D26" s="89"/>
      <c r="E26" s="89"/>
      <c r="F26" s="89"/>
      <c r="G26" s="89"/>
      <c r="H26" s="89"/>
      <c r="I26" s="89"/>
      <c r="J26" s="89"/>
      <c r="K26" s="89"/>
    </row>
    <row r="27" spans="3:11" x14ac:dyDescent="0.25">
      <c r="C27" s="89"/>
      <c r="D27" s="89"/>
      <c r="E27" s="89"/>
      <c r="F27" s="89"/>
      <c r="G27" s="89"/>
      <c r="H27" s="89"/>
      <c r="I27" s="89"/>
      <c r="J27" s="89"/>
      <c r="K27" s="89"/>
    </row>
    <row r="28" spans="3:11" x14ac:dyDescent="0.25">
      <c r="C28" s="89"/>
      <c r="D28" s="89"/>
      <c r="E28" s="89"/>
      <c r="F28" s="89"/>
      <c r="G28" s="89"/>
      <c r="H28" s="89"/>
      <c r="I28" s="89"/>
      <c r="J28" s="89"/>
      <c r="K28" s="89"/>
    </row>
    <row r="29" spans="3:11" x14ac:dyDescent="0.25">
      <c r="C29" s="89"/>
      <c r="D29" s="89"/>
      <c r="E29" s="89"/>
      <c r="F29" s="89"/>
      <c r="G29" s="89"/>
      <c r="H29" s="89"/>
      <c r="I29" s="89"/>
      <c r="J29" s="89"/>
      <c r="K29" s="89"/>
    </row>
    <row r="30" spans="3:11" x14ac:dyDescent="0.25">
      <c r="C30" s="89"/>
      <c r="D30" s="89"/>
      <c r="E30" s="89"/>
      <c r="F30" s="89"/>
      <c r="G30" s="89"/>
      <c r="H30" s="89"/>
      <c r="I30" s="89"/>
      <c r="J30" s="89"/>
      <c r="K30" s="89"/>
    </row>
    <row r="31" spans="3:11" x14ac:dyDescent="0.25">
      <c r="C31" s="89"/>
      <c r="D31" s="89"/>
      <c r="E31" s="89"/>
      <c r="F31" s="89"/>
      <c r="G31" s="89"/>
      <c r="H31" s="89"/>
      <c r="I31" s="89"/>
      <c r="J31" s="89"/>
      <c r="K31" s="89"/>
    </row>
  </sheetData>
  <sheetProtection sheet="1" objects="1" scenarios="1" selectLockedCells="1" selectUnlockedCells="1"/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2:F24"/>
  <sheetViews>
    <sheetView showGridLines="0" workbookViewId="0">
      <selection activeCell="D7" sqref="D7"/>
    </sheetView>
  </sheetViews>
  <sheetFormatPr defaultRowHeight="15" x14ac:dyDescent="0.25"/>
  <cols>
    <col min="1" max="1" width="9.140625" style="6"/>
    <col min="2" max="2" width="7" style="6" bestFit="1" customWidth="1"/>
    <col min="3" max="3" width="57.7109375" style="6" customWidth="1"/>
    <col min="4" max="4" width="14.5703125" style="6" customWidth="1"/>
    <col min="5" max="5" width="12.140625" style="35" customWidth="1"/>
    <col min="6" max="6" width="56.7109375" style="14" customWidth="1"/>
    <col min="7" max="16384" width="9.140625" style="6"/>
  </cols>
  <sheetData>
    <row r="2" spans="2:6" x14ac:dyDescent="0.25">
      <c r="B2" s="97" t="s">
        <v>5</v>
      </c>
      <c r="C2" s="97"/>
      <c r="D2" s="97"/>
      <c r="E2" s="97"/>
      <c r="F2" s="97"/>
    </row>
    <row r="3" spans="2:6" x14ac:dyDescent="0.25">
      <c r="B3" s="97" t="s">
        <v>22</v>
      </c>
      <c r="C3" s="97"/>
      <c r="D3" s="97"/>
      <c r="E3" s="97"/>
      <c r="F3" s="97"/>
    </row>
    <row r="4" spans="2:6" x14ac:dyDescent="0.25">
      <c r="B4" s="7"/>
      <c r="C4" s="7"/>
      <c r="D4" s="7"/>
      <c r="E4" s="7"/>
      <c r="F4" s="7"/>
    </row>
    <row r="5" spans="2:6" ht="15" customHeight="1" thickBot="1" x14ac:dyDescent="0.3">
      <c r="B5" s="100"/>
      <c r="C5" s="100"/>
      <c r="D5" s="100"/>
      <c r="E5" s="100"/>
      <c r="F5" s="100"/>
    </row>
    <row r="6" spans="2:6" x14ac:dyDescent="0.25">
      <c r="B6" s="101" t="s">
        <v>7</v>
      </c>
      <c r="C6" s="102"/>
      <c r="D6" s="8" t="s">
        <v>1</v>
      </c>
      <c r="E6" s="9" t="s">
        <v>0</v>
      </c>
      <c r="F6" s="10"/>
    </row>
    <row r="7" spans="2:6" x14ac:dyDescent="0.25">
      <c r="B7" s="11" t="s">
        <v>2</v>
      </c>
      <c r="C7" s="12" t="s">
        <v>9</v>
      </c>
      <c r="D7" s="3">
        <v>0</v>
      </c>
      <c r="E7" s="13">
        <f>IFERROR(D7/D7,0)</f>
        <v>0</v>
      </c>
    </row>
    <row r="8" spans="2:6" ht="30.75" customHeight="1" thickBot="1" x14ac:dyDescent="0.3">
      <c r="B8" s="15" t="s">
        <v>3</v>
      </c>
      <c r="C8" s="16" t="s">
        <v>10</v>
      </c>
      <c r="D8" s="4">
        <v>0</v>
      </c>
      <c r="E8" s="17">
        <f>IFERROR(D8/D7,0)</f>
        <v>0</v>
      </c>
    </row>
    <row r="9" spans="2:6" ht="15.75" thickBot="1" x14ac:dyDescent="0.3">
      <c r="B9" s="18" t="s">
        <v>4</v>
      </c>
      <c r="C9" s="19" t="s">
        <v>11</v>
      </c>
      <c r="D9" s="20"/>
      <c r="E9" s="21"/>
    </row>
    <row r="10" spans="2:6" s="22" customFormat="1" ht="15.75" thickBot="1" x14ac:dyDescent="0.3">
      <c r="C10" s="23"/>
      <c r="D10" s="20"/>
      <c r="E10" s="21"/>
      <c r="F10" s="24"/>
    </row>
    <row r="11" spans="2:6" s="28" customFormat="1" ht="15.75" thickBot="1" x14ac:dyDescent="0.3">
      <c r="B11" s="103"/>
      <c r="C11" s="104"/>
      <c r="D11" s="25" t="s">
        <v>1</v>
      </c>
      <c r="E11" s="26" t="s">
        <v>0</v>
      </c>
      <c r="F11" s="27" t="s">
        <v>8</v>
      </c>
    </row>
    <row r="12" spans="2:6" x14ac:dyDescent="0.25">
      <c r="B12" s="105" t="s">
        <v>6</v>
      </c>
      <c r="C12" s="106"/>
      <c r="D12" s="29">
        <f>IF((D7*0.4)&lt;(D7-D8)*2/3,IF(D7*0.4&lt;300000,D7*0.4,300000),IF((D7-D8)*2/3&lt;300000,(D7-D8)*2/3, 300000))</f>
        <v>0</v>
      </c>
      <c r="E12" s="30">
        <f>IFERROR(D12/D7,0)</f>
        <v>0</v>
      </c>
      <c r="F12" s="31" t="str">
        <f>IF(D12&lt;=0," ",IF(D12=300000,"MEPRD's maximum award is $300,000.",IF(((D7*0.4)&lt;(D7-D8)*2/3),"MEPRD's maximum award is 40% of the Total Project Cost.","MEPRD's award is 2x the applicant's required local match.")))</f>
        <v xml:space="preserve"> </v>
      </c>
    </row>
    <row r="13" spans="2:6" ht="47.25" customHeight="1" thickBot="1" x14ac:dyDescent="0.3">
      <c r="B13" s="107" t="s">
        <v>12</v>
      </c>
      <c r="C13" s="108"/>
      <c r="D13" s="32">
        <f>IF(D12&gt;=300000,D7-D8-D12,IF(((D7-D8)*1/3) &lt; (D7-D8-D12),(D7-D8-D12),((D7-D8)*1/3)))</f>
        <v>0</v>
      </c>
      <c r="E13" s="33">
        <f>IFERROR(D13/D7,0)</f>
        <v>0</v>
      </c>
      <c r="F13" s="34" t="str">
        <f>IF(D13&lt;=0," ",IF(((D7-D8*0.333)&lt;(D8-D12)*2/3),"Applicant's contribution is 33.3% of Project Cost.","Equals Project Cost - Public Grants - MEPRD's Contribution."))</f>
        <v xml:space="preserve"> </v>
      </c>
    </row>
    <row r="16" spans="2:6" x14ac:dyDescent="0.25">
      <c r="B16" s="98" t="s">
        <v>24</v>
      </c>
      <c r="C16" s="98"/>
      <c r="D16" s="98"/>
      <c r="E16" s="98"/>
      <c r="F16" s="98"/>
    </row>
    <row r="17" spans="2:6" x14ac:dyDescent="0.25">
      <c r="B17" s="99" t="s">
        <v>14</v>
      </c>
      <c r="C17" s="99"/>
      <c r="D17" s="99"/>
      <c r="E17" s="99"/>
      <c r="F17" s="99"/>
    </row>
    <row r="18" spans="2:6" x14ac:dyDescent="0.25">
      <c r="B18" s="95" t="s">
        <v>25</v>
      </c>
      <c r="C18" s="95"/>
      <c r="D18" s="95"/>
      <c r="E18" s="95"/>
      <c r="F18" s="95"/>
    </row>
    <row r="19" spans="2:6" x14ac:dyDescent="0.25">
      <c r="B19" s="95" t="s">
        <v>26</v>
      </c>
      <c r="C19" s="95"/>
      <c r="D19" s="95"/>
      <c r="E19" s="95"/>
      <c r="F19" s="95"/>
    </row>
    <row r="20" spans="2:6" x14ac:dyDescent="0.25">
      <c r="B20" s="94" t="s">
        <v>46</v>
      </c>
      <c r="C20" s="94"/>
      <c r="D20" s="94"/>
      <c r="E20" s="94"/>
      <c r="F20" s="94"/>
    </row>
    <row r="21" spans="2:6" x14ac:dyDescent="0.25">
      <c r="B21" s="95" t="s">
        <v>45</v>
      </c>
      <c r="C21" s="95"/>
      <c r="D21" s="95"/>
      <c r="E21" s="95"/>
      <c r="F21" s="95"/>
    </row>
    <row r="23" spans="2:6" x14ac:dyDescent="0.25">
      <c r="B23" s="96" t="s">
        <v>34</v>
      </c>
      <c r="C23" s="96"/>
      <c r="D23" s="96"/>
      <c r="E23" s="96"/>
      <c r="F23" s="96"/>
    </row>
    <row r="24" spans="2:6" x14ac:dyDescent="0.25">
      <c r="B24" s="95" t="s">
        <v>35</v>
      </c>
      <c r="C24" s="95"/>
      <c r="D24" s="95"/>
      <c r="E24" s="95"/>
      <c r="F24" s="95"/>
    </row>
  </sheetData>
  <sheetProtection selectLockedCells="1"/>
  <mergeCells count="14">
    <mergeCell ref="B19:F19"/>
    <mergeCell ref="B21:F21"/>
    <mergeCell ref="B23:F23"/>
    <mergeCell ref="B24:F24"/>
    <mergeCell ref="B2:F2"/>
    <mergeCell ref="B3:F3"/>
    <mergeCell ref="B16:F16"/>
    <mergeCell ref="B17:F17"/>
    <mergeCell ref="B18:F18"/>
    <mergeCell ref="B5:F5"/>
    <mergeCell ref="B6:C6"/>
    <mergeCell ref="B11:C11"/>
    <mergeCell ref="B12:C12"/>
    <mergeCell ref="B13:C13"/>
  </mergeCells>
  <conditionalFormatting sqref="F12">
    <cfRule type="expression" dxfId="3" priority="4">
      <formula>"&gt;300000"</formula>
    </cfRule>
  </conditionalFormatting>
  <conditionalFormatting sqref="F13">
    <cfRule type="expression" dxfId="2" priority="3">
      <formula>"&gt;300000"</formula>
    </cfRule>
  </conditionalFormatting>
  <pageMargins left="0.7" right="0.7" top="0.75" bottom="0.75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F26"/>
  <sheetViews>
    <sheetView showGridLines="0" workbookViewId="0">
      <selection activeCell="D7" sqref="D7"/>
    </sheetView>
  </sheetViews>
  <sheetFormatPr defaultRowHeight="15" x14ac:dyDescent="0.25"/>
  <cols>
    <col min="1" max="1" width="9.140625" style="6" customWidth="1"/>
    <col min="2" max="2" width="7" style="6" customWidth="1"/>
    <col min="3" max="3" width="57.7109375" style="6" customWidth="1"/>
    <col min="4" max="4" width="14.5703125" style="6" customWidth="1"/>
    <col min="5" max="5" width="12.140625" style="35" customWidth="1"/>
    <col min="6" max="6" width="56.7109375" style="14" customWidth="1"/>
    <col min="7" max="16384" width="9.140625" style="6"/>
  </cols>
  <sheetData>
    <row r="2" spans="1:6" x14ac:dyDescent="0.25">
      <c r="A2" s="36"/>
      <c r="B2" s="97" t="s">
        <v>5</v>
      </c>
      <c r="C2" s="97"/>
      <c r="D2" s="97"/>
      <c r="E2" s="97"/>
      <c r="F2" s="97"/>
    </row>
    <row r="3" spans="1:6" x14ac:dyDescent="0.25">
      <c r="B3" s="97" t="s">
        <v>23</v>
      </c>
      <c r="C3" s="97"/>
      <c r="D3" s="97"/>
      <c r="E3" s="97"/>
      <c r="F3" s="97"/>
    </row>
    <row r="4" spans="1:6" x14ac:dyDescent="0.25">
      <c r="B4" s="7"/>
      <c r="C4" s="7"/>
      <c r="D4" s="7"/>
      <c r="E4" s="7"/>
      <c r="F4" s="7"/>
    </row>
    <row r="5" spans="1:6" ht="15" customHeight="1" thickBot="1" x14ac:dyDescent="0.3"/>
    <row r="6" spans="1:6" x14ac:dyDescent="0.25">
      <c r="B6" s="101" t="s">
        <v>7</v>
      </c>
      <c r="C6" s="102"/>
      <c r="D6" s="8" t="s">
        <v>1</v>
      </c>
      <c r="E6" s="9" t="s">
        <v>0</v>
      </c>
      <c r="F6" s="10"/>
    </row>
    <row r="7" spans="1:6" x14ac:dyDescent="0.25">
      <c r="B7" s="11" t="s">
        <v>2</v>
      </c>
      <c r="C7" s="12" t="s">
        <v>9</v>
      </c>
      <c r="D7" s="5">
        <v>0</v>
      </c>
      <c r="E7" s="13">
        <f>IFERROR(D7/D7,0)</f>
        <v>0</v>
      </c>
    </row>
    <row r="8" spans="1:6" ht="30.75" customHeight="1" thickBot="1" x14ac:dyDescent="0.3">
      <c r="B8" s="15" t="s">
        <v>3</v>
      </c>
      <c r="C8" s="16" t="s">
        <v>10</v>
      </c>
      <c r="D8" s="4">
        <v>0</v>
      </c>
      <c r="E8" s="17">
        <f>IFERROR(D8/D7,0)</f>
        <v>0</v>
      </c>
    </row>
    <row r="9" spans="1:6" s="22" customFormat="1" ht="15.75" thickBot="1" x14ac:dyDescent="0.3">
      <c r="A9" s="6"/>
      <c r="B9" s="18" t="s">
        <v>4</v>
      </c>
      <c r="C9" s="19" t="s">
        <v>11</v>
      </c>
      <c r="D9" s="20"/>
      <c r="E9" s="21"/>
      <c r="F9" s="14"/>
    </row>
    <row r="10" spans="1:6" ht="15.75" thickBot="1" x14ac:dyDescent="0.3">
      <c r="A10" s="22"/>
      <c r="B10" s="22"/>
      <c r="C10" s="23"/>
      <c r="D10" s="20"/>
      <c r="E10" s="21"/>
      <c r="F10" s="24"/>
    </row>
    <row r="11" spans="1:6" ht="15.75" thickBot="1" x14ac:dyDescent="0.3">
      <c r="B11" s="109"/>
      <c r="C11" s="110"/>
      <c r="D11" s="25" t="s">
        <v>1</v>
      </c>
      <c r="E11" s="26" t="s">
        <v>0</v>
      </c>
      <c r="F11" s="27" t="s">
        <v>8</v>
      </c>
    </row>
    <row r="12" spans="1:6" x14ac:dyDescent="0.25">
      <c r="B12" s="105" t="s">
        <v>6</v>
      </c>
      <c r="C12" s="106"/>
      <c r="D12" s="37">
        <f>IF((D7*0.4)&lt;(D7-D8)*4/5,IF(D7*0.4&lt;300000,D7*0.4,300000),IF((D7-D8)*4/5&lt;300000,(D7-D8)*4/5, 300000))</f>
        <v>0</v>
      </c>
      <c r="E12" s="30">
        <f>IFERROR(D12/D7,0)</f>
        <v>0</v>
      </c>
      <c r="F12" s="31" t="str">
        <f>IF(D12&lt;=0," ",IF(D12=300000,"MEPRD's maximum award is $300,000.",IF(((D7*0.4)&lt;(D7-D8)*4/5),"MEPRD's maximum award is 40% of the Total Project Cost.","MEPRD's award is 4x the applicant's required local match.")))</f>
        <v xml:space="preserve"> </v>
      </c>
    </row>
    <row r="13" spans="1:6" ht="47.25" customHeight="1" thickBot="1" x14ac:dyDescent="0.3">
      <c r="B13" s="111" t="s">
        <v>12</v>
      </c>
      <c r="C13" s="112"/>
      <c r="D13" s="32">
        <f>IF(D12&gt;=300000,D7-D8-D12,IF(((D7-D8)*1/5) &lt; (D7-D8-D12),(D7-D8-D12),((D7-D8)*1/5)))</f>
        <v>0</v>
      </c>
      <c r="E13" s="33">
        <f>IFERROR(D13/D7,0)</f>
        <v>0</v>
      </c>
      <c r="F13" s="34" t="str">
        <f>IF(D13&lt;=0," ",IF(((D7-D8*0.333)&lt;(D8-D12)*1/5),"Applicant contribution is 33.3% of Project Cost","Equals Project Cost - Public Grants - MEPRD's Contribution."))</f>
        <v xml:space="preserve"> </v>
      </c>
    </row>
    <row r="16" spans="1:6" x14ac:dyDescent="0.25">
      <c r="B16" s="96" t="s">
        <v>24</v>
      </c>
      <c r="C16" s="96"/>
      <c r="D16" s="96"/>
      <c r="E16" s="96"/>
      <c r="F16" s="96"/>
    </row>
    <row r="17" spans="2:6" ht="15" customHeight="1" x14ac:dyDescent="0.25">
      <c r="B17" s="99" t="s">
        <v>13</v>
      </c>
      <c r="C17" s="99"/>
      <c r="D17" s="99"/>
      <c r="E17" s="99"/>
      <c r="F17" s="99"/>
    </row>
    <row r="18" spans="2:6" x14ac:dyDescent="0.25">
      <c r="B18" s="95" t="s">
        <v>15</v>
      </c>
      <c r="C18" s="95"/>
      <c r="D18" s="95"/>
      <c r="E18" s="95"/>
      <c r="F18" s="95"/>
    </row>
    <row r="19" spans="2:6" x14ac:dyDescent="0.25">
      <c r="B19" s="95" t="s">
        <v>26</v>
      </c>
      <c r="C19" s="95"/>
      <c r="D19" s="95"/>
      <c r="E19" s="95"/>
      <c r="F19" s="95"/>
    </row>
    <row r="20" spans="2:6" x14ac:dyDescent="0.25">
      <c r="B20" s="94" t="s">
        <v>46</v>
      </c>
      <c r="C20" s="94"/>
      <c r="D20" s="94"/>
      <c r="E20" s="94"/>
      <c r="F20" s="94"/>
    </row>
    <row r="21" spans="2:6" x14ac:dyDescent="0.25">
      <c r="B21" s="95" t="s">
        <v>45</v>
      </c>
      <c r="C21" s="95"/>
      <c r="D21" s="95"/>
      <c r="E21" s="95"/>
      <c r="F21" s="95"/>
    </row>
    <row r="23" spans="2:6" x14ac:dyDescent="0.25">
      <c r="B23" s="96" t="s">
        <v>34</v>
      </c>
      <c r="C23" s="96"/>
      <c r="D23" s="96"/>
      <c r="E23" s="96"/>
      <c r="F23" s="96"/>
    </row>
    <row r="24" spans="2:6" x14ac:dyDescent="0.25">
      <c r="B24" s="95" t="s">
        <v>35</v>
      </c>
      <c r="C24" s="95"/>
      <c r="D24" s="95"/>
      <c r="E24" s="95"/>
      <c r="F24" s="95"/>
    </row>
    <row r="26" spans="2:6" x14ac:dyDescent="0.25">
      <c r="F26" s="38"/>
    </row>
  </sheetData>
  <sheetProtection sheet="1" objects="1" scenarios="1" selectLockedCells="1"/>
  <mergeCells count="13">
    <mergeCell ref="B2:F2"/>
    <mergeCell ref="B3:F3"/>
    <mergeCell ref="B21:F21"/>
    <mergeCell ref="B23:F23"/>
    <mergeCell ref="B24:F24"/>
    <mergeCell ref="B17:F17"/>
    <mergeCell ref="B6:C6"/>
    <mergeCell ref="B18:F18"/>
    <mergeCell ref="B16:F16"/>
    <mergeCell ref="B19:F19"/>
    <mergeCell ref="B11:C11"/>
    <mergeCell ref="B12:C12"/>
    <mergeCell ref="B13:C13"/>
  </mergeCells>
  <conditionalFormatting sqref="F12">
    <cfRule type="expression" dxfId="1" priority="2">
      <formula>"&gt;300000"</formula>
    </cfRule>
  </conditionalFormatting>
  <conditionalFormatting sqref="F13">
    <cfRule type="expression" dxfId="0" priority="1">
      <formula>"&gt;300000"</formula>
    </cfRule>
  </conditionalFormatting>
  <pageMargins left="0.7" right="0.7" top="0.75" bottom="0.75" header="0.3" footer="0.3"/>
  <pageSetup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2:M21"/>
  <sheetViews>
    <sheetView showGridLines="0" workbookViewId="0">
      <selection activeCell="E8" sqref="E8"/>
    </sheetView>
  </sheetViews>
  <sheetFormatPr defaultRowHeight="18.75" x14ac:dyDescent="0.3"/>
  <cols>
    <col min="1" max="1" width="9.140625" style="39"/>
    <col min="2" max="3" width="2.85546875" style="39" customWidth="1"/>
    <col min="4" max="5" width="15.28515625" style="39" customWidth="1"/>
    <col min="6" max="6" width="16.42578125" style="39" customWidth="1"/>
    <col min="7" max="7" width="15.28515625" style="39" customWidth="1"/>
    <col min="8" max="8" width="2.5703125" style="39" bestFit="1" customWidth="1"/>
    <col min="9" max="9" width="6.42578125" style="39" customWidth="1"/>
    <col min="10" max="10" width="10.42578125" style="39" bestFit="1" customWidth="1"/>
    <col min="11" max="11" width="20.7109375" style="88" customWidth="1"/>
    <col min="12" max="12" width="2.85546875" style="39" customWidth="1"/>
    <col min="13" max="16384" width="9.140625" style="39"/>
  </cols>
  <sheetData>
    <row r="2" spans="2:13" x14ac:dyDescent="0.3">
      <c r="B2" s="113" t="s">
        <v>5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2:13" x14ac:dyDescent="0.3">
      <c r="D3" s="113" t="s">
        <v>19</v>
      </c>
      <c r="E3" s="113"/>
      <c r="F3" s="113"/>
      <c r="G3" s="113"/>
      <c r="H3" s="113"/>
      <c r="I3" s="113"/>
      <c r="J3" s="113"/>
      <c r="K3" s="113"/>
    </row>
    <row r="4" spans="2:13" ht="12" customHeight="1" x14ac:dyDescent="0.3">
      <c r="D4" s="40"/>
      <c r="E4" s="40"/>
      <c r="F4" s="40"/>
      <c r="G4" s="40"/>
      <c r="H4" s="40"/>
      <c r="I4" s="40"/>
      <c r="J4" s="40"/>
      <c r="K4" s="40"/>
    </row>
    <row r="5" spans="2:13" x14ac:dyDescent="0.3">
      <c r="B5" s="114" t="s">
        <v>28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2:13" x14ac:dyDescent="0.3">
      <c r="D6" s="40"/>
      <c r="E6" s="40"/>
      <c r="F6" s="40"/>
      <c r="G6" s="40"/>
      <c r="H6" s="40"/>
      <c r="I6" s="40"/>
      <c r="J6" s="40"/>
      <c r="K6" s="40"/>
    </row>
    <row r="7" spans="2:13" x14ac:dyDescent="0.3">
      <c r="B7" s="41"/>
      <c r="C7" s="42"/>
      <c r="D7" s="42"/>
      <c r="E7" s="42"/>
      <c r="F7" s="42"/>
      <c r="G7" s="42"/>
      <c r="H7" s="42"/>
      <c r="I7" s="42"/>
      <c r="J7" s="42"/>
      <c r="K7" s="43"/>
      <c r="L7" s="44"/>
      <c r="M7" s="45"/>
    </row>
    <row r="8" spans="2:13" x14ac:dyDescent="0.3">
      <c r="B8" s="46"/>
      <c r="C8" s="47"/>
      <c r="D8" s="48" t="s">
        <v>21</v>
      </c>
      <c r="E8" s="1">
        <v>0</v>
      </c>
      <c r="F8" s="49" t="s">
        <v>33</v>
      </c>
      <c r="G8" s="2">
        <v>0</v>
      </c>
      <c r="H8" s="47" t="s">
        <v>16</v>
      </c>
      <c r="I8" s="47"/>
      <c r="J8" s="47" t="s">
        <v>17</v>
      </c>
      <c r="K8" s="50">
        <f>G8*E8%</f>
        <v>0</v>
      </c>
      <c r="L8" s="51"/>
      <c r="M8" s="45"/>
    </row>
    <row r="9" spans="2:13" x14ac:dyDescent="0.3">
      <c r="B9" s="52"/>
      <c r="C9" s="53"/>
      <c r="D9" s="53"/>
      <c r="E9" s="53"/>
      <c r="F9" s="53"/>
      <c r="G9" s="53"/>
      <c r="H9" s="53"/>
      <c r="I9" s="53"/>
      <c r="J9" s="53"/>
      <c r="K9" s="54"/>
      <c r="L9" s="55"/>
      <c r="M9" s="45"/>
    </row>
    <row r="10" spans="2:13" x14ac:dyDescent="0.3">
      <c r="B10" s="56" t="s">
        <v>29</v>
      </c>
      <c r="C10" s="57"/>
      <c r="D10" s="57"/>
      <c r="E10" s="57"/>
      <c r="F10" s="57"/>
      <c r="G10" s="57"/>
      <c r="H10" s="57"/>
      <c r="I10" s="57"/>
      <c r="J10" s="57"/>
      <c r="K10" s="58"/>
      <c r="L10" s="57"/>
      <c r="M10" s="57"/>
    </row>
    <row r="11" spans="2:13" x14ac:dyDescent="0.3">
      <c r="D11" s="45"/>
      <c r="E11" s="45"/>
      <c r="F11" s="45"/>
      <c r="G11" s="45"/>
      <c r="H11" s="45"/>
      <c r="I11" s="45"/>
      <c r="J11" s="45"/>
      <c r="K11" s="59"/>
      <c r="L11" s="45"/>
      <c r="M11" s="45"/>
    </row>
    <row r="12" spans="2:13" x14ac:dyDescent="0.3">
      <c r="B12" s="60"/>
      <c r="C12" s="61"/>
      <c r="D12" s="61"/>
      <c r="E12" s="61"/>
      <c r="F12" s="61"/>
      <c r="G12" s="61"/>
      <c r="H12" s="61"/>
      <c r="I12" s="61"/>
      <c r="J12" s="61"/>
      <c r="K12" s="62"/>
      <c r="L12" s="63"/>
      <c r="M12" s="45"/>
    </row>
    <row r="13" spans="2:13" x14ac:dyDescent="0.3">
      <c r="B13" s="64"/>
      <c r="C13" s="65"/>
      <c r="D13" s="66" t="s">
        <v>27</v>
      </c>
      <c r="E13" s="2">
        <v>0</v>
      </c>
      <c r="F13" s="67" t="s">
        <v>32</v>
      </c>
      <c r="G13" s="2">
        <v>0</v>
      </c>
      <c r="H13" s="65" t="s">
        <v>16</v>
      </c>
      <c r="I13" s="65"/>
      <c r="J13" s="65" t="s">
        <v>17</v>
      </c>
      <c r="K13" s="68">
        <f>IFERROR(E13/G13,0)</f>
        <v>0</v>
      </c>
      <c r="L13" s="69"/>
      <c r="M13" s="45"/>
    </row>
    <row r="14" spans="2:13" x14ac:dyDescent="0.3">
      <c r="B14" s="70"/>
      <c r="C14" s="71"/>
      <c r="D14" s="71"/>
      <c r="E14" s="71"/>
      <c r="F14" s="71"/>
      <c r="G14" s="71"/>
      <c r="H14" s="71"/>
      <c r="I14" s="71"/>
      <c r="J14" s="71"/>
      <c r="K14" s="72"/>
      <c r="L14" s="73"/>
      <c r="M14" s="45"/>
    </row>
    <row r="15" spans="2:13" x14ac:dyDescent="0.3">
      <c r="B15" s="56" t="s">
        <v>30</v>
      </c>
      <c r="C15" s="57"/>
      <c r="D15" s="57"/>
      <c r="E15" s="57"/>
      <c r="F15" s="57"/>
      <c r="G15" s="57"/>
      <c r="H15" s="57"/>
      <c r="I15" s="57"/>
      <c r="J15" s="57"/>
      <c r="K15" s="58"/>
      <c r="L15" s="57"/>
      <c r="M15" s="45"/>
    </row>
    <row r="16" spans="2:13" x14ac:dyDescent="0.3">
      <c r="D16" s="45"/>
      <c r="E16" s="45"/>
      <c r="F16" s="45"/>
      <c r="G16" s="45"/>
      <c r="H16" s="45"/>
      <c r="I16" s="45"/>
      <c r="J16" s="45"/>
      <c r="K16" s="59"/>
      <c r="L16" s="45"/>
      <c r="M16" s="45"/>
    </row>
    <row r="17" spans="2:13" x14ac:dyDescent="0.3">
      <c r="B17" s="74"/>
      <c r="C17" s="75"/>
      <c r="D17" s="75"/>
      <c r="E17" s="75"/>
      <c r="F17" s="75"/>
      <c r="G17" s="75"/>
      <c r="H17" s="75"/>
      <c r="I17" s="75"/>
      <c r="J17" s="75"/>
      <c r="K17" s="76"/>
      <c r="L17" s="77"/>
      <c r="M17" s="45"/>
    </row>
    <row r="18" spans="2:13" x14ac:dyDescent="0.3">
      <c r="B18" s="78"/>
      <c r="C18" s="79" t="s">
        <v>27</v>
      </c>
      <c r="D18" s="2">
        <v>0</v>
      </c>
      <c r="E18" s="80" t="s">
        <v>18</v>
      </c>
      <c r="F18" s="1">
        <v>0</v>
      </c>
      <c r="G18" s="80" t="s">
        <v>20</v>
      </c>
      <c r="H18" s="81"/>
      <c r="I18" s="81"/>
      <c r="J18" s="81" t="s">
        <v>17</v>
      </c>
      <c r="K18" s="82">
        <f>IFERROR((D18/F18)*100,0)</f>
        <v>0</v>
      </c>
      <c r="L18" s="83"/>
      <c r="M18" s="45"/>
    </row>
    <row r="19" spans="2:13" x14ac:dyDescent="0.3">
      <c r="B19" s="84"/>
      <c r="C19" s="85"/>
      <c r="D19" s="85"/>
      <c r="E19" s="85"/>
      <c r="F19" s="85"/>
      <c r="G19" s="85"/>
      <c r="H19" s="85"/>
      <c r="I19" s="85"/>
      <c r="J19" s="85"/>
      <c r="K19" s="86"/>
      <c r="L19" s="87"/>
      <c r="M19" s="45"/>
    </row>
    <row r="20" spans="2:13" x14ac:dyDescent="0.3">
      <c r="B20" s="56" t="s">
        <v>31</v>
      </c>
      <c r="I20" s="45"/>
      <c r="J20" s="45"/>
      <c r="K20" s="59"/>
      <c r="L20" s="45"/>
      <c r="M20" s="45"/>
    </row>
    <row r="21" spans="2:13" x14ac:dyDescent="0.3">
      <c r="L21" s="45"/>
      <c r="M21" s="45"/>
    </row>
  </sheetData>
  <sheetProtection sheet="1" objects="1" scenarios="1" selectLockedCells="1"/>
  <mergeCells count="3">
    <mergeCell ref="D3:K3"/>
    <mergeCell ref="B2:L2"/>
    <mergeCell ref="B5:L5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Start Here</vt:lpstr>
      <vt:lpstr>Standard Applicants</vt:lpstr>
      <vt:lpstr>Rural &amp; Disadvantaged</vt:lpstr>
      <vt:lpstr>% Calculators</vt:lpstr>
      <vt:lpstr>'% Calculators'!Print_Area</vt:lpstr>
      <vt:lpstr>'Rural &amp; Disadvantaged'!Print_Area</vt:lpstr>
      <vt:lpstr>'Standard Applicants'!Print_Area</vt:lpstr>
      <vt:lpstr>'Start Here'!Print_Area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Bryan</cp:lastModifiedBy>
  <cp:lastPrinted>2017-07-17T19:46:46Z</cp:lastPrinted>
  <dcterms:created xsi:type="dcterms:W3CDTF">2017-01-27T00:25:08Z</dcterms:created>
  <dcterms:modified xsi:type="dcterms:W3CDTF">2018-06-27T20:17:25Z</dcterms:modified>
</cp:coreProperties>
</file>